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1134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<sst xmlns="http://schemas.openxmlformats.org/spreadsheetml/2006/main" count="18" uniqueCount="18">
  <si>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ADT</t>
  </si>
  <si>
    <t>SPIS</t>
  </si>
  <si>
    <t>Fatal accidents</t>
  </si>
  <si>
    <t>Inj. A accidents</t>
  </si>
  <si>
    <t>Inj. B accidents</t>
  </si>
  <si>
    <t>Inj. C accidents</t>
  </si>
  <si>
    <t>PDO accidents</t>
  </si>
  <si>
    <t>Total accidents</t>
  </si>
  <si>
    <t>Frequency portion</t>
  </si>
  <si>
    <t>Rate portion</t>
  </si>
  <si>
    <t>Severity portion</t>
  </si>
  <si>
    <t>SPIS value</t>
  </si>
  <si>
    <t>Modify only red numbers</t>
  </si>
  <si>
    <t>replicate numbers in the annual printout, you will have to figure out where to get a</t>
  </si>
  <si>
    <t>traffic volume that matches.  (At the first mp or last mp?.  Or the first accident?  etc.)</t>
  </si>
  <si>
    <t>Here are some cells I use when I manually derive SPIS numbers.  If you are trying to</t>
  </si>
  <si>
    <t>This will also generate a number, plus a warning, if there are not enough accidents.</t>
  </si>
  <si>
    <t>Steve, 3/15/04  (503) 986-3608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</si>
</sst>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%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0.00000000"/>
    <numFmt numFmtId="176" formatCode="0.000000000"/>
    <numFmt numFmtId="177" formatCode="0.0000"/>
    <numFmt numFmtId="178" formatCode="0.000"/>
    <numFmt numFmtId="179" formatCode="0.00000"/>
    <numFmt numFmtId="180" formatCode="General\%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176" fontId="0" fillId="0" borderId="0" xfId="15" applyNumberFormat="1" applyAlignment="1" applyProtection="1">
      <alignment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0" applyFont="1" applyBorder="1" applyAlignment="1" applyProtection="1">
      <alignment/>
      <protection locked="0"/>
    </xf>
    <xf numFmtId="3" fontId="4" fillId="0" borderId="3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9" sqref="A9"/>
    </sheetView>
  </sheetViews>
  <sheetFormatPr defaultColWidth="9.140625" defaultRowHeight="12.75"/>
  <cols>
    <col min="1" max="1" width="10.140625" style="7" customWidth="1"/>
    <col min="2" max="2" width="13.8515625" style="0" bestFit="1" customWidth="1"/>
    <col min="3" max="3" width="3.7109375" style="0" customWidth="1"/>
    <col min="4" max="4" width="9.57421875" style="0" customWidth="1"/>
    <col min="5" max="6" width="7.8515625" style="0" customWidth="1"/>
  </cols>
  <sheetData>
    <row r="1" spans="1:6" ht="12.75">
      <c r="A1" s="9" t="s">
        <v>12</v>
      </c>
      <c r="B1" s="1"/>
      <c r="C1" s="10"/>
      <c r="E1" s="8"/>
      <c r="F1" s="4"/>
    </row>
    <row r="2" spans="1:6" ht="12.75">
      <c r="A2" s="2"/>
      <c r="B2" s="5"/>
      <c r="C2" s="3"/>
      <c r="E2" s="6"/>
      <c r="F2" s="9"/>
    </row>
    <row r="3" ht="12.75">
      <c r="A3" s="19" t="s">
        <v>1</v>
      </c>
    </row>
    <row r="4" spans="1:5" ht="12.75">
      <c r="A4" s="20">
        <v>0</v>
      </c>
      <c r="B4" t="s">
        <v>2</v>
      </c>
      <c r="D4" s="21">
        <v>8900</v>
      </c>
      <c r="E4" t="s">
        <v>0</v>
      </c>
    </row>
    <row r="5" spans="1:2" ht="12.75">
      <c r="A5" s="20">
        <v>0</v>
      </c>
      <c r="B5" t="s">
        <v>3</v>
      </c>
    </row>
    <row r="6" spans="1:5" ht="12.75">
      <c r="A6" s="20">
        <v>9</v>
      </c>
      <c r="B6" t="s">
        <v>4</v>
      </c>
      <c r="D6" s="11">
        <f>MIN(25,LOG(A9+1)/LOG(151)*25)</f>
        <v>17.26899841907089</v>
      </c>
      <c r="E6" t="s">
        <v>8</v>
      </c>
    </row>
    <row r="7" spans="1:5" ht="12.75">
      <c r="A7" s="20">
        <v>7</v>
      </c>
      <c r="B7" t="s">
        <v>5</v>
      </c>
      <c r="D7" s="12">
        <f>MIN(25,LOG((A9*1000000)/(1095*D4)+1)/LOG(8)*25)</f>
        <v>17.198605195929755</v>
      </c>
      <c r="E7" t="s">
        <v>9</v>
      </c>
    </row>
    <row r="8" spans="1:5" ht="12.75">
      <c r="A8" s="20">
        <v>15</v>
      </c>
      <c r="B8" t="s">
        <v>6</v>
      </c>
      <c r="D8" s="12">
        <f>MIN(50,((A4+A5)*100+(A6+A7)*10+A8)/300*50)</f>
        <v>29.166666666666668</v>
      </c>
      <c r="E8" t="s">
        <v>10</v>
      </c>
    </row>
    <row r="9" spans="1:6" ht="13.5" thickBot="1">
      <c r="A9" s="18">
        <f>SUM(A4:A8)</f>
        <v>31</v>
      </c>
      <c r="B9" s="13" t="s">
        <v>7</v>
      </c>
      <c r="C9" s="13"/>
      <c r="D9" s="14">
        <f>IF(AND(A9&lt;3,A4&lt;1),0,SUM(D6:D8))</f>
        <v>63.63427028166731</v>
      </c>
      <c r="E9" s="15" t="s">
        <v>11</v>
      </c>
      <c r="F9" s="13"/>
    </row>
    <row r="10" spans="4:5" ht="12.75">
      <c r="D10" s="16">
        <f>SUM(D6:D8)</f>
        <v>63.63427028166731</v>
      </c>
      <c r="E10" s="17">
        <f>IF(D10=D9,"","don't use")</f>
      </c>
    </row>
    <row r="12" ht="12.75">
      <c r="A12" s="7" t="s">
        <v>15</v>
      </c>
    </row>
    <row r="13" ht="12.75">
      <c r="A13" s="7" t="s">
        <v>13</v>
      </c>
    </row>
    <row r="14" ht="12.75">
      <c r="A14" s="7" t="s">
        <v>14</v>
      </c>
    </row>
    <row r="15" ht="12.75">
      <c r="A15" s="7" t="s">
        <v>16</v>
      </c>
    </row>
    <row r="16" ht="12.75">
      <c r="A16" s="7" t="s">
        <v>17</v>
      </c>
    </row>
  </sheetData>
  <sheetProtection sheet="1" objects="1" scenarios="1"/>
  <conditionalFormatting sqref="D10">
    <cfRule type="cellIs" priority="1" dxfId="0" operator="equal" stopIfTrue="1">
      <formula>$D$9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 Calculator Tool</dc:title>
  <dc:subject>Highway Safety</dc:subject>
  <dc:creator/>
  <cp:keywords/>
  <dc:description/>
  <cp:lastModifiedBy>hwye09a</cp:lastModifiedBy>
  <dcterms:created xsi:type="dcterms:W3CDTF">2004-03-15T17:55:40Z</dcterms:created>
  <dcterms:modified xsi:type="dcterms:W3CDTF">2012-05-10T16:31:44Z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KOURTNEY  LARGENT</vt:lpwstr>
  </property>
  <property fmtid="{D5CDD505-2E9C-101B-9397-08002B2CF9AE}" pid="4" name="display_urn:schemas-microsoft-com:office:office#Auth">
    <vt:lpwstr>KOURTNEY  LARGENT</vt:lpwstr>
  </property>
</Properties>
</file>